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evinl\AppData\Local\Microsoft\Windows\INetCache\Content.Outlook\E9OZ37SP\"/>
    </mc:Choice>
  </mc:AlternateContent>
  <xr:revisionPtr revIDLastSave="0" documentId="13_ncr:1_{D1928D32-1736-427A-8E47-94C69BADB470}" xr6:coauthVersionLast="45" xr6:coauthVersionMax="45" xr10:uidLastSave="{00000000-0000-0000-0000-000000000000}"/>
  <bookViews>
    <workbookView xWindow="-28920" yWindow="-120" windowWidth="29040" windowHeight="15840" xr2:uid="{00000000-000D-0000-FFFF-FFFF00000000}"/>
  </bookViews>
  <sheets>
    <sheet name="Loan and Forgiveness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 l="1"/>
  <c r="D46" i="1"/>
  <c r="D54" i="1" l="1"/>
  <c r="D55" i="1" l="1"/>
  <c r="D56" i="1" s="1"/>
  <c r="C65" i="1"/>
  <c r="C66" i="1" s="1"/>
  <c r="D66" i="1" s="1"/>
  <c r="D16" i="1"/>
  <c r="D17" i="1"/>
  <c r="D18" i="1"/>
  <c r="D15" i="1"/>
  <c r="D70" i="1" l="1"/>
  <c r="D19" i="1"/>
  <c r="D21" i="1" s="1"/>
  <c r="D23" i="1" s="1"/>
  <c r="D26" i="1" l="1"/>
  <c r="D25" i="1"/>
  <c r="D72" i="1"/>
  <c r="D74" i="1" s="1"/>
</calcChain>
</file>

<file path=xl/sharedStrings.xml><?xml version="1.0" encoding="utf-8"?>
<sst xmlns="http://schemas.openxmlformats.org/spreadsheetml/2006/main" count="70" uniqueCount="68">
  <si>
    <t>SMALL BUSINESS INTERRUPTION LOANS</t>
  </si>
  <si>
    <t>Estimated Maximum Loan Availability and Forgiveness Amount</t>
  </si>
  <si>
    <t>Subtotal</t>
  </si>
  <si>
    <t>Average Monthly</t>
  </si>
  <si>
    <t xml:space="preserve">Maximum Loan Amount  </t>
  </si>
  <si>
    <t>a)</t>
  </si>
  <si>
    <t>Loan Forgiveness Amount</t>
  </si>
  <si>
    <t>Represents the maximum amount a qualified borrower may apply for.</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</si>
  <si>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</si>
  <si>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</si>
  <si>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</si>
  <si>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</si>
  <si>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</si>
  <si>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</si>
  <si>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</si>
  <si>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</si>
  <si>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</si>
  <si>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</si>
  <si>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</si>
  <si>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</si>
  <si>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</si>
  <si>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Paycheck Protection Program</t>
  </si>
  <si>
    <t xml:space="preserve">    Salaries, wages, commissions, vacation and sick pay (not to exceed $100K</t>
  </si>
  <si>
    <t xml:space="preserve">    State/Local Taxes on Employee Compensation (i.e., employer U.C. tax)</t>
  </si>
  <si>
    <t xml:space="preserve">    Retirement Benefit Costs</t>
  </si>
  <si>
    <t xml:space="preserve">1)  Payroll costs (defined above) </t>
  </si>
  <si>
    <t>2)  Health care benefits (including group health insurance)</t>
  </si>
  <si>
    <t>Rent</t>
  </si>
  <si>
    <t xml:space="preserve">            Lesser of (at borrower's choice):</t>
  </si>
  <si>
    <t xml:space="preserve">               Monthly Average FTE's for the period February 15 to June 30, 2019</t>
  </si>
  <si>
    <t xml:space="preserve">               Compared to the Most Recent Full Quarter Before Origination of Loan***</t>
  </si>
  <si>
    <t xml:space="preserve">Interest on Covered Mortgages (on real or personal property) </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</si>
  <si>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</si>
  <si>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</si>
  <si>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</si>
  <si>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</si>
  <si>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</si>
  <si>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</si>
  <si>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paid during 2019</t>
  </si>
  <si>
    <t xml:space="preserve">    Group Health Insurance (including shareholders health insurance) </t>
  </si>
  <si>
    <t>Average Monthly Cost</t>
  </si>
  <si>
    <t>self employed calculator for self employed (reported on schedule C or Schedule F)</t>
  </si>
  <si>
    <t xml:space="preserve">Payroll Costs </t>
  </si>
  <si>
    <t xml:space="preserve">    Salaries, wages, commissions, vacation and sick pay </t>
  </si>
  <si>
    <t>Tentative Forgivable payroll costs (before required reductions)</t>
  </si>
  <si>
    <t>Payroll Costs Incurred During the "Covered" Period (8 weeks following loan origination):</t>
  </si>
  <si>
    <t>Non-Payroll Costs Incurred During the "Covered" Period (8 weeks following loan origination):</t>
  </si>
  <si>
    <t xml:space="preserve">    State/Local Taxes on Employee Compensation (i.e., employer U.C.)</t>
  </si>
  <si>
    <t>Segregated account #1 - To be used for Payroll</t>
  </si>
  <si>
    <t>Segregated account #2 -  To be used for non-payroll items</t>
  </si>
  <si>
    <t>Represents the maximum amount a qualified borrower may have forgiven.</t>
  </si>
  <si>
    <t>Utilities</t>
  </si>
  <si>
    <t>Tentative forgivable Non-payroll costs (before required reductions)</t>
  </si>
  <si>
    <t>Tentative total forgivable expenses (before required reductions)</t>
  </si>
  <si>
    <t>25% of tentative total forgivable expenses</t>
  </si>
  <si>
    <t>Non payroll expenses in excess of 25% forgivable expenses</t>
  </si>
  <si>
    <t xml:space="preserve">and is subject to change as additional guidance is issued. </t>
  </si>
  <si>
    <t xml:space="preserve">** This spreadsheet is only to be used for traditional business with payroll, use the </t>
  </si>
  <si>
    <t>Maximum Loan Amount:</t>
  </si>
  <si>
    <t xml:space="preserve">NOTE:  Yellow highlighted cells represent variables that should be completed with your final business data. </t>
  </si>
  <si>
    <t>12 month total</t>
  </si>
  <si>
    <t>Allowable Uses of Funds During the Period 8 week period</t>
  </si>
  <si>
    <t>3)  Interest on mortgages (not principal) ****</t>
  </si>
  <si>
    <t>4)  Rent (including rent under a lease agreement) ****</t>
  </si>
  <si>
    <t>5)  Utilities ****</t>
  </si>
  <si>
    <t xml:space="preserve">6)  Interest on any other debt obligations ****  </t>
  </si>
  <si>
    <t>**** Rent, utilities, and interest only count if you entered into the obligation (lease, loan service agreement) prior to Feb 15, 2020</t>
  </si>
  <si>
    <t xml:space="preserve">* This estimate is based on State Bank Financial's understanding of the CARES Act as of 04/06/20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</si>
</sst>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8" fillId="3" borderId="0" xfId="1" applyNumberFormat="1" applyFont="1" applyFill="1"/>
    <xf numFmtId="165" fontId="9" fillId="3" borderId="0" xfId="1" applyNumberFormat="1" applyFont="1" applyFill="1" applyAlignment="1">
      <alignment horizontal="right"/>
    </xf>
    <xf numFmtId="166" fontId="8"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165" fontId="10" fillId="0" borderId="1" xfId="1" applyNumberFormat="1" applyFont="1" applyBorder="1" applyAlignment="1">
      <alignment horizontal="center" vertical="center" wrapText="1"/>
    </xf>
    <xf numFmtId="165" fontId="8" fillId="0" borderId="0" xfId="1" applyNumberFormat="1" applyFont="1" applyFill="1"/>
    <xf numFmtId="165" fontId="9" fillId="0" borderId="0" xfId="1" applyNumberFormat="1" applyFont="1" applyFill="1" applyAlignment="1">
      <alignment horizontal="right"/>
    </xf>
    <xf numFmtId="166" fontId="8" fillId="0" borderId="0" xfId="2" applyNumberFormat="1" applyFont="1" applyFill="1" applyBorder="1"/>
    <xf numFmtId="165" fontId="0" fillId="2" borderId="1" xfId="1" applyNumberFormat="1" applyFont="1" applyFill="1" applyBorder="1"/>
    <xf numFmtId="165" fontId="5" fillId="0" borderId="0" xfId="1" applyNumberFormat="1" applyFont="1" applyAlignment="1">
      <alignment horizontal="left"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165" fontId="4" fillId="0" borderId="4" xfId="1" applyNumberFormat="1" applyFont="1" applyBorder="1" applyAlignment="1">
      <alignment horizontal="center"/>
    </xf>
    <xf numFmtId="165" fontId="4" fillId="0" borderId="5" xfId="1" applyNumberFormat="1" applyFont="1" applyBorder="1" applyAlignment="1">
      <alignment horizontal="center"/>
    </xf>
    <xf numFmtId="165" fontId="4" fillId="0" borderId="6" xfId="1" applyNumberFormat="1" applyFont="1" applyBorder="1" applyAlignment="1">
      <alignment horizontal="center"/>
    </xf>
    <xf numFmtId="165" fontId="4" fillId="0" borderId="7" xfId="1" applyNumberFormat="1" applyFont="1" applyBorder="1" applyAlignment="1">
      <alignment horizontal="center"/>
    </xf>
    <xf numFmtId="165" fontId="4" fillId="0" borderId="1" xfId="1" applyNumberFormat="1" applyFont="1" applyBorder="1" applyAlignment="1">
      <alignment horizontal="center"/>
    </xf>
    <xf numFmtId="165" fontId="4" fillId="0" borderId="8" xfId="1" applyNumberFormat="1" applyFont="1" applyBorder="1" applyAlignment="1">
      <alignment horizontal="center"/>
    </xf>
    <xf numFmtId="165" fontId="0" fillId="0" borderId="7" xfId="1" applyNumberFormat="1" applyFont="1" applyBorder="1" applyAlignment="1">
      <alignment horizontal="center"/>
    </xf>
    <xf numFmtId="165" fontId="0" fillId="0" borderId="1" xfId="1" applyNumberFormat="1" applyFont="1" applyBorder="1" applyAlignment="1">
      <alignment horizontal="center"/>
    </xf>
    <xf numFmtId="165" fontId="0" fillId="0" borderId="8" xfId="1" applyNumberFormat="1" applyFont="1" applyBorder="1" applyAlignment="1">
      <alignment horizontal="center"/>
    </xf>
    <xf numFmtId="165" fontId="0" fillId="0" borderId="4" xfId="1" applyNumberFormat="1" applyFont="1" applyBorder="1" applyAlignment="1">
      <alignment horizontal="center"/>
    </xf>
    <xf numFmtId="165" fontId="0" fillId="0" borderId="5" xfId="1" applyNumberFormat="1" applyFont="1" applyBorder="1" applyAlignment="1">
      <alignment horizontal="center"/>
    </xf>
    <xf numFmtId="165" fontId="0" fillId="0" borderId="6" xfId="1" applyNumberFormat="1" applyFont="1" applyBorder="1" applyAlignment="1">
      <alignment horizontal="center"/>
    </xf>
    <xf numFmtId="165" fontId="4" fillId="2" borderId="0" xfId="1" applyNumberFormat="1"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9"/>
  <sheetViews>
    <sheetView tabSelected="1" zoomScaleNormal="100" workbookViewId="0">
      <selection activeCell="H6" sqref="H6"/>
    </sheetView>
  </sheetViews>
  <sheetFormatPr defaultColWidth="8.85546875" defaultRowHeight="15" x14ac:dyDescent="0.25"/>
  <cols>
    <col min="1" max="1" width="100.7109375" style="1" bestFit="1" customWidth="1"/>
    <col min="2" max="2" width="9.7109375" style="1" customWidth="1"/>
    <col min="3" max="3" width="12.85546875" style="1" customWidth="1"/>
    <col min="4" max="4" width="14.28515625" style="1" customWidth="1"/>
    <col min="5" max="16384" width="8.85546875" style="1"/>
  </cols>
  <sheetData>
    <row r="1" spans="1:4" ht="15.75" x14ac:dyDescent="0.25">
      <c r="A1" s="50" t="s">
        <v>0</v>
      </c>
      <c r="B1" s="50"/>
      <c r="C1" s="50"/>
      <c r="D1" s="50"/>
    </row>
    <row r="2" spans="1:4" ht="15.75" x14ac:dyDescent="0.25">
      <c r="A2" s="50" t="s">
        <v>21</v>
      </c>
      <c r="B2" s="50"/>
      <c r="C2" s="50"/>
      <c r="D2" s="50"/>
    </row>
    <row r="3" spans="1:4" ht="15.75" x14ac:dyDescent="0.25">
      <c r="A3" s="50" t="s">
        <v>1</v>
      </c>
      <c r="B3" s="50"/>
      <c r="C3" s="50"/>
      <c r="D3" s="50"/>
    </row>
    <row r="4" spans="1:4" x14ac:dyDescent="0.25">
      <c r="A4" s="54" t="s">
        <v>67</v>
      </c>
      <c r="B4" s="55"/>
      <c r="C4" s="55"/>
      <c r="D4" s="56"/>
    </row>
    <row r="5" spans="1:4" x14ac:dyDescent="0.25">
      <c r="A5" s="57" t="s">
        <v>56</v>
      </c>
      <c r="B5" s="58"/>
      <c r="C5" s="58"/>
      <c r="D5" s="59"/>
    </row>
    <row r="6" spans="1:4" x14ac:dyDescent="0.25">
      <c r="A6" s="63" t="s">
        <v>57</v>
      </c>
      <c r="B6" s="64"/>
      <c r="C6" s="64"/>
      <c r="D6" s="65"/>
    </row>
    <row r="7" spans="1:4" x14ac:dyDescent="0.25">
      <c r="A7" s="60" t="s">
        <v>41</v>
      </c>
      <c r="B7" s="61"/>
      <c r="C7" s="61"/>
      <c r="D7" s="62"/>
    </row>
    <row r="8" spans="1:4" ht="15.75" x14ac:dyDescent="0.25">
      <c r="A8" s="53" t="s">
        <v>4</v>
      </c>
      <c r="B8" s="53"/>
      <c r="C8" s="53"/>
      <c r="D8" s="53"/>
    </row>
    <row r="9" spans="1:4" x14ac:dyDescent="0.25">
      <c r="A9" s="52" t="s">
        <v>7</v>
      </c>
      <c r="B9" s="52"/>
      <c r="C9" s="52"/>
      <c r="D9" s="52"/>
    </row>
    <row r="10" spans="1:4" ht="32.450000000000003" customHeight="1" x14ac:dyDescent="0.25">
      <c r="A10" s="66" t="s">
        <v>59</v>
      </c>
      <c r="B10" s="66"/>
      <c r="C10" s="66"/>
      <c r="D10" s="66"/>
    </row>
    <row r="11" spans="1:4" ht="24.6" customHeight="1" x14ac:dyDescent="0.25">
      <c r="C11" s="43" t="s">
        <v>60</v>
      </c>
      <c r="D11" s="43" t="s">
        <v>3</v>
      </c>
    </row>
    <row r="12" spans="1:4" x14ac:dyDescent="0.25">
      <c r="A12" s="4" t="s">
        <v>58</v>
      </c>
    </row>
    <row r="13" spans="1:4" x14ac:dyDescent="0.25">
      <c r="A13" s="1" t="s">
        <v>33</v>
      </c>
    </row>
    <row r="14" spans="1:4" x14ac:dyDescent="0.25">
      <c r="A14" s="1" t="s">
        <v>22</v>
      </c>
      <c r="C14" s="35"/>
      <c r="D14" s="2"/>
    </row>
    <row r="15" spans="1:4" x14ac:dyDescent="0.25">
      <c r="A15" s="1" t="s">
        <v>38</v>
      </c>
      <c r="C15" s="5"/>
      <c r="D15" s="2">
        <f>C15/12</f>
        <v>0</v>
      </c>
    </row>
    <row r="16" spans="1:4" x14ac:dyDescent="0.25">
      <c r="A16" s="1" t="s">
        <v>39</v>
      </c>
      <c r="C16" s="6"/>
      <c r="D16" s="1">
        <f t="shared" ref="D16:D18" si="0">C16/12</f>
        <v>0</v>
      </c>
    </row>
    <row r="17" spans="1:4" x14ac:dyDescent="0.25">
      <c r="A17" s="1" t="s">
        <v>24</v>
      </c>
      <c r="C17" s="6"/>
      <c r="D17" s="1">
        <f t="shared" si="0"/>
        <v>0</v>
      </c>
    </row>
    <row r="18" spans="1:4" x14ac:dyDescent="0.25">
      <c r="A18" s="1" t="s">
        <v>47</v>
      </c>
      <c r="C18" s="6"/>
      <c r="D18" s="3">
        <f t="shared" si="0"/>
        <v>0</v>
      </c>
    </row>
    <row r="19" spans="1:4" x14ac:dyDescent="0.25">
      <c r="A19" s="1" t="s">
        <v>40</v>
      </c>
      <c r="C19" s="18"/>
      <c r="D19" s="1">
        <f>SUM(D14:D18)</f>
        <v>0</v>
      </c>
    </row>
    <row r="20" spans="1:4" x14ac:dyDescent="0.25">
      <c r="D20" s="36">
        <v>2.5</v>
      </c>
    </row>
    <row r="21" spans="1:4" s="8" customFormat="1" x14ac:dyDescent="0.25">
      <c r="A21" s="8" t="s">
        <v>2</v>
      </c>
      <c r="C21" s="24" t="s">
        <v>5</v>
      </c>
      <c r="D21" s="20">
        <f>D19*D20</f>
        <v>0</v>
      </c>
    </row>
    <row r="22" spans="1:4" x14ac:dyDescent="0.25">
      <c r="C22" s="7"/>
    </row>
    <row r="23" spans="1:4" s="4" customFormat="1" ht="15.75" thickBot="1" x14ac:dyDescent="0.3">
      <c r="A23" s="37" t="s">
        <v>17</v>
      </c>
      <c r="B23" s="37"/>
      <c r="C23" s="38" t="s">
        <v>16</v>
      </c>
      <c r="D23" s="39">
        <f>IF(D21&lt;10000000,D21,10000000)</f>
        <v>0</v>
      </c>
    </row>
    <row r="24" spans="1:4" s="4" customFormat="1" ht="15.75" thickTop="1" x14ac:dyDescent="0.25">
      <c r="A24" s="44"/>
      <c r="B24" s="44"/>
      <c r="C24" s="45"/>
      <c r="D24" s="46"/>
    </row>
    <row r="25" spans="1:4" s="4" customFormat="1" x14ac:dyDescent="0.25">
      <c r="A25" s="44" t="s">
        <v>48</v>
      </c>
      <c r="B25" s="44"/>
      <c r="C25" s="45"/>
      <c r="D25" s="46">
        <f>D23*0.75</f>
        <v>0</v>
      </c>
    </row>
    <row r="26" spans="1:4" x14ac:dyDescent="0.25">
      <c r="A26" s="4" t="s">
        <v>49</v>
      </c>
      <c r="D26" s="46">
        <f>D23*0.25</f>
        <v>0</v>
      </c>
    </row>
    <row r="29" spans="1:4" x14ac:dyDescent="0.25">
      <c r="A29" s="4" t="s">
        <v>61</v>
      </c>
      <c r="B29" s="4"/>
    </row>
    <row r="30" spans="1:4" x14ac:dyDescent="0.25">
      <c r="A30" s="1" t="s">
        <v>25</v>
      </c>
    </row>
    <row r="31" spans="1:4" x14ac:dyDescent="0.25">
      <c r="A31" s="1" t="s">
        <v>26</v>
      </c>
    </row>
    <row r="32" spans="1:4" x14ac:dyDescent="0.25">
      <c r="A32" s="1" t="s">
        <v>62</v>
      </c>
    </row>
    <row r="33" spans="1:4" x14ac:dyDescent="0.25">
      <c r="A33" s="1" t="s">
        <v>63</v>
      </c>
    </row>
    <row r="34" spans="1:4" x14ac:dyDescent="0.25">
      <c r="A34" s="1" t="s">
        <v>64</v>
      </c>
    </row>
    <row r="35" spans="1:4" x14ac:dyDescent="0.25">
      <c r="A35" s="1" t="s">
        <v>65</v>
      </c>
    </row>
    <row r="37" spans="1:4" ht="15.75" x14ac:dyDescent="0.25">
      <c r="A37" s="53" t="s">
        <v>6</v>
      </c>
      <c r="B37" s="53"/>
      <c r="C37" s="53"/>
      <c r="D37" s="53"/>
    </row>
    <row r="38" spans="1:4" x14ac:dyDescent="0.25">
      <c r="A38" s="52" t="s">
        <v>50</v>
      </c>
      <c r="B38" s="52"/>
      <c r="C38" s="52"/>
      <c r="D38" s="52"/>
    </row>
    <row r="40" spans="1:4" x14ac:dyDescent="0.25">
      <c r="A40" s="4" t="s">
        <v>45</v>
      </c>
      <c r="B40" s="4"/>
    </row>
    <row r="41" spans="1:4" x14ac:dyDescent="0.25">
      <c r="A41" s="10" t="s">
        <v>42</v>
      </c>
      <c r="B41" s="10"/>
      <c r="D41" s="35"/>
    </row>
    <row r="42" spans="1:4" x14ac:dyDescent="0.25">
      <c r="A42" s="1" t="s">
        <v>43</v>
      </c>
      <c r="B42" s="10"/>
      <c r="D42" s="6"/>
    </row>
    <row r="43" spans="1:4" x14ac:dyDescent="0.25">
      <c r="A43" s="1" t="s">
        <v>39</v>
      </c>
      <c r="B43" s="10"/>
      <c r="D43" s="6"/>
    </row>
    <row r="44" spans="1:4" x14ac:dyDescent="0.25">
      <c r="A44" s="1" t="s">
        <v>24</v>
      </c>
      <c r="B44" s="10"/>
      <c r="D44" s="6"/>
    </row>
    <row r="45" spans="1:4" x14ac:dyDescent="0.25">
      <c r="A45" s="1" t="s">
        <v>23</v>
      </c>
      <c r="B45" s="10"/>
      <c r="D45" s="47"/>
    </row>
    <row r="46" spans="1:4" x14ac:dyDescent="0.25">
      <c r="A46" s="12" t="s">
        <v>44</v>
      </c>
      <c r="B46" s="10"/>
      <c r="D46" s="17">
        <f>SUM(D42:D45)</f>
        <v>0</v>
      </c>
    </row>
    <row r="47" spans="1:4" x14ac:dyDescent="0.25">
      <c r="A47" s="12"/>
      <c r="B47" s="10"/>
      <c r="D47" s="35"/>
    </row>
    <row r="48" spans="1:4" x14ac:dyDescent="0.25">
      <c r="A48" s="4" t="s">
        <v>46</v>
      </c>
      <c r="B48" s="10"/>
      <c r="D48" s="35"/>
    </row>
    <row r="49" spans="1:4" x14ac:dyDescent="0.25">
      <c r="A49" s="10" t="s">
        <v>27</v>
      </c>
      <c r="B49" s="10"/>
      <c r="D49" s="6"/>
    </row>
    <row r="50" spans="1:4" x14ac:dyDescent="0.25">
      <c r="A50" s="10" t="s">
        <v>51</v>
      </c>
      <c r="B50" s="10"/>
      <c r="D50" s="6"/>
    </row>
    <row r="51" spans="1:4" s="9" customFormat="1" ht="15" customHeight="1" x14ac:dyDescent="0.25">
      <c r="A51" s="49" t="s">
        <v>31</v>
      </c>
      <c r="B51" s="49"/>
      <c r="D51" s="27"/>
    </row>
    <row r="52" spans="1:4" s="13" customFormat="1" ht="15" customHeight="1" x14ac:dyDescent="0.25">
      <c r="A52" s="12" t="s">
        <v>52</v>
      </c>
      <c r="B52" s="12"/>
      <c r="D52" s="17">
        <f>SUM(D49:D51)</f>
        <v>0</v>
      </c>
    </row>
    <row r="53" spans="1:4" s="13" customFormat="1" ht="15" customHeight="1" x14ac:dyDescent="0.25">
      <c r="A53" s="12"/>
      <c r="B53" s="12"/>
      <c r="D53" s="17"/>
    </row>
    <row r="54" spans="1:4" s="13" customFormat="1" ht="15" customHeight="1" x14ac:dyDescent="0.25">
      <c r="A54" s="12" t="s">
        <v>53</v>
      </c>
      <c r="B54" s="12"/>
      <c r="D54" s="17">
        <f>D52+D46</f>
        <v>0</v>
      </c>
    </row>
    <row r="55" spans="1:4" s="13" customFormat="1" ht="15" customHeight="1" x14ac:dyDescent="0.25">
      <c r="A55" s="12" t="s">
        <v>54</v>
      </c>
      <c r="B55" s="12"/>
      <c r="D55" s="17">
        <f>D54*0.25</f>
        <v>0</v>
      </c>
    </row>
    <row r="56" spans="1:4" s="13" customFormat="1" ht="15" customHeight="1" x14ac:dyDescent="0.25">
      <c r="A56" s="12" t="s">
        <v>55</v>
      </c>
      <c r="B56" s="12"/>
      <c r="D56" s="17">
        <f>IF(D52-D55&lt;0, 0, -(D52-D55))</f>
        <v>0</v>
      </c>
    </row>
    <row r="57" spans="1:4" s="13" customFormat="1" ht="15" customHeight="1" x14ac:dyDescent="0.25">
      <c r="A57" s="12"/>
      <c r="B57" s="12"/>
      <c r="D57" s="17"/>
    </row>
    <row r="58" spans="1:4" s="13" customFormat="1" ht="15" customHeight="1" x14ac:dyDescent="0.25">
      <c r="A58" s="12"/>
      <c r="B58" s="12"/>
      <c r="D58" s="12"/>
    </row>
    <row r="59" spans="1:4" s="9" customFormat="1" ht="15" customHeight="1" x14ac:dyDescent="0.25">
      <c r="A59" s="14" t="s">
        <v>8</v>
      </c>
      <c r="B59" s="14"/>
      <c r="D59" s="11"/>
    </row>
    <row r="60" spans="1:4" s="9" customFormat="1" ht="15" customHeight="1" x14ac:dyDescent="0.25">
      <c r="A60" s="15" t="s">
        <v>10</v>
      </c>
      <c r="B60" s="15"/>
      <c r="D60" s="11"/>
    </row>
    <row r="61" spans="1:4" s="9" customFormat="1" ht="15" customHeight="1" x14ac:dyDescent="0.25">
      <c r="A61" s="11" t="s">
        <v>9</v>
      </c>
      <c r="B61" s="11"/>
      <c r="D61" s="11"/>
    </row>
    <row r="62" spans="1:4" s="9" customFormat="1" ht="15.6" customHeight="1" x14ac:dyDescent="0.2">
      <c r="A62" s="42" t="s">
        <v>35</v>
      </c>
      <c r="B62" s="29"/>
      <c r="C62" s="26"/>
    </row>
    <row r="63" spans="1:4" s="9" customFormat="1" ht="15" customHeight="1" x14ac:dyDescent="0.2">
      <c r="A63" s="15" t="s">
        <v>28</v>
      </c>
      <c r="B63" s="29"/>
      <c r="C63" s="41"/>
    </row>
    <row r="64" spans="1:4" s="9" customFormat="1" ht="15" customHeight="1" x14ac:dyDescent="0.25">
      <c r="A64" s="11" t="s">
        <v>29</v>
      </c>
      <c r="B64" s="40"/>
      <c r="C64" s="41"/>
    </row>
    <row r="65" spans="1:4" s="9" customFormat="1" ht="15" customHeight="1" x14ac:dyDescent="0.25">
      <c r="A65" s="42" t="s">
        <v>36</v>
      </c>
      <c r="B65" s="40"/>
      <c r="C65" s="41">
        <f>IF(B65&lt;B64,B65,B64)</f>
        <v>0</v>
      </c>
    </row>
    <row r="66" spans="1:4" s="9" customFormat="1" ht="15" customHeight="1" x14ac:dyDescent="0.25">
      <c r="A66" s="11" t="s">
        <v>11</v>
      </c>
      <c r="C66" s="16" t="e">
        <f>1-(C62/C65)</f>
        <v>#DIV/0!</v>
      </c>
      <c r="D66" s="4" t="e">
        <f>D54*-C66</f>
        <v>#DIV/0!</v>
      </c>
    </row>
    <row r="67" spans="1:4" x14ac:dyDescent="0.25">
      <c r="A67" s="8" t="s">
        <v>12</v>
      </c>
      <c r="B67" s="8"/>
    </row>
    <row r="68" spans="1:4" s="4" customFormat="1" x14ac:dyDescent="0.25">
      <c r="A68" s="22" t="s">
        <v>13</v>
      </c>
    </row>
    <row r="69" spans="1:4" s="4" customFormat="1" x14ac:dyDescent="0.25">
      <c r="A69" s="1" t="s">
        <v>30</v>
      </c>
      <c r="B69" s="30"/>
      <c r="C69" s="31"/>
      <c r="D69" s="28"/>
    </row>
    <row r="70" spans="1:4" s="8" customFormat="1" x14ac:dyDescent="0.25">
      <c r="A70" s="8" t="s">
        <v>14</v>
      </c>
      <c r="B70" s="32"/>
      <c r="C70" s="33" t="s">
        <v>15</v>
      </c>
      <c r="D70" s="23" t="e">
        <f>D54+D56+D66+D69</f>
        <v>#DIV/0!</v>
      </c>
    </row>
    <row r="71" spans="1:4" x14ac:dyDescent="0.25">
      <c r="B71" s="18"/>
      <c r="C71" s="18"/>
    </row>
    <row r="72" spans="1:4" s="4" customFormat="1" ht="15.75" thickBot="1" x14ac:dyDescent="0.3">
      <c r="A72" s="4" t="s">
        <v>18</v>
      </c>
      <c r="C72" s="25" t="s">
        <v>20</v>
      </c>
      <c r="D72" s="21" t="e">
        <f>IF(D70&lt;D23,D70,D23)</f>
        <v>#DIV/0!</v>
      </c>
    </row>
    <row r="73" spans="1:4" s="4" customFormat="1" ht="15.75" thickTop="1" x14ac:dyDescent="0.25">
      <c r="D73" s="19"/>
    </row>
    <row r="74" spans="1:4" s="4" customFormat="1" ht="15.75" thickBot="1" x14ac:dyDescent="0.3">
      <c r="A74" s="4" t="s">
        <v>19</v>
      </c>
      <c r="D74" s="21" t="e">
        <f>IF(D23&gt;D72,D23-D72,0)</f>
        <v>#DIV/0!</v>
      </c>
    </row>
    <row r="75" spans="1:4" ht="15.75" thickTop="1" x14ac:dyDescent="0.25"/>
    <row r="76" spans="1:4" s="34" customFormat="1" x14ac:dyDescent="0.25">
      <c r="A76" s="51" t="s">
        <v>32</v>
      </c>
      <c r="B76" s="51"/>
      <c r="C76" s="51"/>
      <c r="D76" s="51"/>
    </row>
    <row r="77" spans="1:4" ht="30" customHeight="1" x14ac:dyDescent="0.25">
      <c r="A77" s="48" t="s">
        <v>37</v>
      </c>
      <c r="B77" s="48"/>
      <c r="C77" s="48"/>
      <c r="D77" s="48"/>
    </row>
    <row r="78" spans="1:4" s="34" customFormat="1" ht="30.6" customHeight="1" x14ac:dyDescent="0.25">
      <c r="A78" s="48" t="s">
        <v>34</v>
      </c>
      <c r="B78" s="48"/>
      <c r="C78" s="48"/>
      <c r="D78" s="48"/>
    </row>
    <row r="79" spans="1:4" x14ac:dyDescent="0.25">
      <c r="A79" s="48" t="s">
        <v>66</v>
      </c>
      <c r="B79" s="48"/>
      <c r="C79" s="48"/>
      <c r="D79" s="48"/>
    </row>
  </sheetData>
  <mergeCells count="17">
    <mergeCell ref="A1:D1"/>
    <mergeCell ref="A3:D3"/>
    <mergeCell ref="A8:D8"/>
    <mergeCell ref="A37:D37"/>
    <mergeCell ref="A9:D9"/>
    <mergeCell ref="A4:D4"/>
    <mergeCell ref="A5:D5"/>
    <mergeCell ref="A7:D7"/>
    <mergeCell ref="A6:D6"/>
    <mergeCell ref="A10:D10"/>
    <mergeCell ref="A79:D79"/>
    <mergeCell ref="A51:B51"/>
    <mergeCell ref="A2:D2"/>
    <mergeCell ref="A77:D77"/>
    <mergeCell ref="A76:D76"/>
    <mergeCell ref="A78:D78"/>
    <mergeCell ref="A38:D38"/>
  </mergeCells>
  <printOptions horizontalCentered="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5dff6e49-51ae-4256-895c-23ad778dfc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Kevin Leslie</cp:lastModifiedBy>
  <cp:lastPrinted>2020-04-07T16:22:31Z</cp:lastPrinted>
  <dcterms:created xsi:type="dcterms:W3CDTF">2020-04-01T15:14:38Z</dcterms:created>
  <dcterms:modified xsi:type="dcterms:W3CDTF">2020-04-14T18:33:09Z</dcterms:modified>
</cp:coreProperties>
</file>