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evinl\AppData\Local\Microsoft\Windows\INetCache\Content.Outlook\E9OZ37SP\"/>
    </mc:Choice>
  </mc:AlternateContent>
  <xr:revisionPtr revIDLastSave="0" documentId="13_ncr:1_{D1928D32-1736-427A-8E47-94C69BADB470}" xr6:coauthVersionLast="45" xr6:coauthVersionMax="45" xr10:uidLastSave="{00000000-0000-0000-0000-000000000000}"/>
  <bookViews>
    <workbookView xWindow="-28920" yWindow="-120" windowWidth="29040" windowHeight="15840" xr2:uid="{00000000-000D-0000-FFFF-FFFF00000000}"/>
  </bookViews>
  <sheets>
    <sheet name="Loan and Forgiveness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1" l="1"/>
  <c r="D46" i="1"/>
  <c r="D54" i="1" l="1"/>
  <c r="D55" i="1" l="1"/>
  <c r="D56" i="1" s="1"/>
  <c r="C65" i="1"/>
  <c r="C66" i="1" s="1"/>
  <c r="D66" i="1" s="1"/>
  <c r="D16" i="1"/>
  <c r="D17" i="1"/>
  <c r="D18" i="1"/>
  <c r="D15" i="1"/>
  <c r="D70" i="1" l="1"/>
  <c r="D19" i="1"/>
  <c r="D21" i="1" s="1"/>
  <c r="D23" i="1" s="1"/>
  <c r="D26" i="1" l="1"/>
  <c r="D25" i="1"/>
  <c r="D72" i="1"/>
  <c r="D74" i="1" s="1"/>
</calcChain>
</file>

<file path=xl/sharedStrings.xml><?xml version="1.0" encoding="utf-8"?>
<sst xmlns="http://schemas.openxmlformats.org/spreadsheetml/2006/main" count="70" uniqueCount="68">
  <si>
    <t>SMALL BUSINESS INTERRUPTION LOANS</t>
  </si>
  <si>
    <t>Estimated Maximum Loan Availability and Forgiveness Amount</t>
  </si>
  <si>
    <t>Subtotal</t>
  </si>
  <si>
    <t>Average Monthly</t>
  </si>
  <si>
    <t xml:space="preserve">Maximum Loan Amount  </t>
  </si>
  <si>
    <t>a)</t>
  </si>
  <si>
    <t>Loan Forgiveness Amount</t>
  </si>
  <si>
    <t>Represents the maximum amount a qualified borrower may apply for.</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</si>
  <si>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</si>
  <si>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</si>
  <si>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</si>
  <si>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</si>
  <si>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</si>
  <si>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</si>
  <si>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</si>
  <si>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</si>
  <si>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</si>
  <si>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</si>
  <si>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</si>
  <si>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</si>
  <si>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</si>
  <si>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Paycheck Protection Program</t>
  </si>
  <si>
    <t xml:space="preserve">    Salaries, wages, commissions, vacation and sick pay (not to exceed $100K</t>
  </si>
  <si>
    <t xml:space="preserve">    State/Local Taxes on Employee Compensation (i.e., employer U.C. tax)</t>
  </si>
  <si>
    <t xml:space="preserve">    Retirement Benefit Costs</t>
  </si>
  <si>
    <t xml:space="preserve">1)  Payroll costs (defined above) </t>
  </si>
  <si>
    <t>2)  Health care benefits (including group health insurance)</t>
  </si>
  <si>
    <t>Rent</t>
  </si>
  <si>
    <t xml:space="preserve">            Lesser of (at borrower's choice):</t>
  </si>
  <si>
    <t xml:space="preserve">               Monthly Average FTE's for the period February 15 to June 30, 2019</t>
  </si>
  <si>
    <t xml:space="preserve">               Compared to the Most Recent Full Quarter Before Origination of Loan***</t>
  </si>
  <si>
    <t xml:space="preserve">Interest on Covered Mortgages (on real or personal property) </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</si>
  <si>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</si>
  <si>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</si>
  <si>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</si>
  <si>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</si>
  <si>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</si>
  <si>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  A reduction in FTE's  between February 15th and April 27th, 2020 is disregarded if the reduction is eliminated by June 30, 2020 for purposes of the reduction in number of employees and/or compensation.</t>
  </si>
  <si>
    <t xml:space="preserve">      per employee) paid during 2019</t>
  </si>
  <si>
    <t xml:space="preserve">    Group Health Insurance (including shareholders health insurance) </t>
  </si>
  <si>
    <t>Average Monthly Cost</t>
  </si>
  <si>
    <t>self employed calculator for self employed (reported on schedule C or Schedule F)</t>
  </si>
  <si>
    <t xml:space="preserve">Payroll Costs </t>
  </si>
  <si>
    <t xml:space="preserve">    Salaries, wages, commissions, vacation and sick pay </t>
  </si>
  <si>
    <t>Tentative Forgivable payroll costs (before required reductions)</t>
  </si>
  <si>
    <t>Payroll Costs Incurred During the "Covered" Period (8 weeks following loan origination):</t>
  </si>
  <si>
    <t>Non-Payroll Costs Incurred During the "Covered" Period (8 weeks following loan origination):</t>
  </si>
  <si>
    <t xml:space="preserve">    State/Local Taxes on Employee Compensation (i.e., employer U.C.)</t>
  </si>
  <si>
    <t>Segregated account #1 - To be used for Payroll</t>
  </si>
  <si>
    <t>Segregated account #2 -  To be used for non-payroll items</t>
  </si>
  <si>
    <t>Represents the maximum amount a qualified borrower may have forgiven.</t>
  </si>
  <si>
    <t>Utilities</t>
  </si>
  <si>
    <t>Tentative forgivable Non-payroll costs (before required reductions)</t>
  </si>
  <si>
    <t>Tentative total forgivable expenses (before required reductions)</t>
  </si>
  <si>
    <t>25% of tentative total forgivable expenses</t>
  </si>
  <si>
    <t>Non payroll expenses in excess of 25% forgivable expenses</t>
  </si>
  <si>
    <t xml:space="preserve">and is subject to change as additional guidance is issued. </t>
  </si>
  <si>
    <t xml:space="preserve">** This spreadsheet is only to be used for traditional business with payroll, use the </t>
  </si>
  <si>
    <t>Maximum Loan Amount:</t>
  </si>
  <si>
    <t xml:space="preserve">NOTE:  Yellow highlighted cells represent variables that should be completed with your final business data. </t>
  </si>
  <si>
    <t>12 month total</t>
  </si>
  <si>
    <t>Allowable Uses of Funds During the Period 8 week period</t>
  </si>
  <si>
    <t>3)  Interest on mortgages (not principal) ****</t>
  </si>
  <si>
    <t>4)  Rent (including rent under a lease agreement) ****</t>
  </si>
  <si>
    <t>5)  Utilities ****</t>
  </si>
  <si>
    <t xml:space="preserve">6)  Interest on any other debt obligations ****  </t>
  </si>
  <si>
    <t>**** Rent, utilities, and interest only count if you entered into the obligation (lease, loan service agreement) prior to Feb 15, 2020</t>
  </si>
  <si>
    <t xml:space="preserve">* This estimate is based on State Bank Financial's understanding of the CARES Act as of 04/06/20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</si>
</sst>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8" fillId="3" borderId="0" xfId="1" applyNumberFormat="1" applyFont="1" applyFill="1"/>
    <xf numFmtId="165" fontId="9" fillId="3" borderId="0" xfId="1" applyNumberFormat="1" applyFont="1" applyFill="1" applyAlignment="1">
      <alignment horizontal="right"/>
    </xf>
    <xf numFmtId="166" fontId="8"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165" fontId="10" fillId="0" borderId="1" xfId="1" applyNumberFormat="1" applyFont="1" applyBorder="1" applyAlignment="1">
      <alignment horizontal="center" vertical="center" wrapText="1"/>
    </xf>
    <xf numFmtId="165" fontId="8" fillId="0" borderId="0" xfId="1" applyNumberFormat="1" applyFont="1" applyFill="1"/>
    <xf numFmtId="165" fontId="9" fillId="0" borderId="0" xfId="1" applyNumberFormat="1" applyFont="1" applyFill="1" applyAlignment="1">
      <alignment horizontal="right"/>
    </xf>
    <xf numFmtId="166" fontId="8" fillId="0" borderId="0" xfId="2" applyNumberFormat="1" applyFont="1" applyFill="1" applyBorder="1"/>
    <xf numFmtId="165" fontId="0" fillId="2" borderId="1" xfId="1" applyNumberFormat="1" applyFont="1" applyFill="1" applyBorder="1"/>
    <xf numFmtId="165" fontId="5" fillId="0" borderId="0" xfId="1" applyNumberFormat="1" applyFont="1" applyAlignment="1">
      <alignment horizontal="left"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xf>
    <xf numFmtId="165" fontId="4" fillId="0" borderId="0" xfId="1" applyNumberFormat="1" applyFont="1" applyAlignment="1">
      <alignment horizontal="center"/>
    </xf>
    <xf numFmtId="165" fontId="3" fillId="0" borderId="2" xfId="1" applyNumberFormat="1" applyFont="1" applyBorder="1" applyAlignment="1">
      <alignment horizontal="center"/>
    </xf>
    <xf numFmtId="165" fontId="4" fillId="0" borderId="4" xfId="1" applyNumberFormat="1" applyFont="1" applyBorder="1" applyAlignment="1">
      <alignment horizontal="center"/>
    </xf>
    <xf numFmtId="165" fontId="4" fillId="0" borderId="5" xfId="1" applyNumberFormat="1" applyFont="1" applyBorder="1" applyAlignment="1">
      <alignment horizontal="center"/>
    </xf>
    <xf numFmtId="165" fontId="4" fillId="0" borderId="6" xfId="1" applyNumberFormat="1" applyFont="1" applyBorder="1" applyAlignment="1">
      <alignment horizontal="center"/>
    </xf>
    <xf numFmtId="165" fontId="4" fillId="0" borderId="7" xfId="1" applyNumberFormat="1" applyFont="1" applyBorder="1" applyAlignment="1">
      <alignment horizontal="center"/>
    </xf>
    <xf numFmtId="165" fontId="4" fillId="0" borderId="1" xfId="1" applyNumberFormat="1" applyFont="1" applyBorder="1" applyAlignment="1">
      <alignment horizontal="center"/>
    </xf>
    <xf numFmtId="165" fontId="4" fillId="0" borderId="8" xfId="1" applyNumberFormat="1" applyFont="1" applyBorder="1" applyAlignment="1">
      <alignment horizontal="center"/>
    </xf>
    <xf numFmtId="165" fontId="0" fillId="0" borderId="7" xfId="1" applyNumberFormat="1" applyFont="1" applyBorder="1" applyAlignment="1">
      <alignment horizontal="center"/>
    </xf>
    <xf numFmtId="165" fontId="0" fillId="0" borderId="1" xfId="1" applyNumberFormat="1" applyFont="1" applyBorder="1" applyAlignment="1">
      <alignment horizontal="center"/>
    </xf>
    <xf numFmtId="165" fontId="0" fillId="0" borderId="8" xfId="1" applyNumberFormat="1" applyFont="1" applyBorder="1" applyAlignment="1">
      <alignment horizontal="center"/>
    </xf>
    <xf numFmtId="165" fontId="0" fillId="0" borderId="4" xfId="1" applyNumberFormat="1" applyFont="1" applyBorder="1" applyAlignment="1">
      <alignment horizontal="center"/>
    </xf>
    <xf numFmtId="165" fontId="0" fillId="0" borderId="5" xfId="1" applyNumberFormat="1" applyFont="1" applyBorder="1" applyAlignment="1">
      <alignment horizontal="center"/>
    </xf>
    <xf numFmtId="165" fontId="0" fillId="0" borderId="6" xfId="1" applyNumberFormat="1" applyFont="1" applyBorder="1" applyAlignment="1">
      <alignment horizontal="center"/>
    </xf>
    <xf numFmtId="165" fontId="4" fillId="2" borderId="0" xfId="1" applyNumberFormat="1" applyFont="1" applyFill="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9"/>
  <sheetViews>
    <sheetView tabSelected="1" zoomScaleNormal="100" workbookViewId="0">
      <selection activeCell="H6" sqref="H6"/>
    </sheetView>
  </sheetViews>
  <sheetFormatPr defaultColWidth="8.85546875" defaultRowHeight="15" x14ac:dyDescent="0.25"/>
  <cols>
    <col min="1" max="1" width="100.7109375" style="1" bestFit="1" customWidth="1"/>
    <col min="2" max="2" width="9.7109375" style="1" customWidth="1"/>
    <col min="3" max="3" width="12.85546875" style="1" customWidth="1"/>
    <col min="4" max="4" width="14.28515625" style="1" customWidth="1"/>
    <col min="5" max="16384" width="8.85546875" style="1"/>
  </cols>
  <sheetData>
    <row r="1" spans="1:4" ht="15.75" x14ac:dyDescent="0.25">
      <c r="A1" s="50" t="s">
        <v>0</v>
      </c>
      <c r="B1" s="50"/>
      <c r="C1" s="50"/>
      <c r="D1" s="50"/>
    </row>
    <row r="2" spans="1:4" ht="15.75" x14ac:dyDescent="0.25">
      <c r="A2" s="50" t="s">
        <v>21</v>
      </c>
      <c r="B2" s="50"/>
      <c r="C2" s="50"/>
      <c r="D2" s="50"/>
    </row>
    <row r="3" spans="1:4" ht="15.75" x14ac:dyDescent="0.25">
      <c r="A3" s="50" t="s">
        <v>1</v>
      </c>
      <c r="B3" s="50"/>
      <c r="C3" s="50"/>
      <c r="D3" s="50"/>
    </row>
    <row r="4" spans="1:4" x14ac:dyDescent="0.25">
      <c r="A4" s="54" t="s">
        <v>67</v>
      </c>
      <c r="B4" s="55"/>
      <c r="C4" s="55"/>
      <c r="D4" s="56"/>
    </row>
    <row r="5" spans="1:4" x14ac:dyDescent="0.25">
      <c r="A5" s="57" t="s">
        <v>56</v>
      </c>
      <c r="B5" s="58"/>
      <c r="C5" s="58"/>
      <c r="D5" s="59"/>
    </row>
    <row r="6" spans="1:4" x14ac:dyDescent="0.25">
      <c r="A6" s="63" t="s">
        <v>57</v>
      </c>
      <c r="B6" s="64"/>
      <c r="C6" s="64"/>
      <c r="D6" s="65"/>
    </row>
    <row r="7" spans="1:4" x14ac:dyDescent="0.25">
      <c r="A7" s="60" t="s">
        <v>41</v>
      </c>
      <c r="B7" s="61"/>
      <c r="C7" s="61"/>
      <c r="D7" s="62"/>
    </row>
    <row r="8" spans="1:4" ht="15.75" x14ac:dyDescent="0.25">
      <c r="A8" s="53" t="s">
        <v>4</v>
      </c>
      <c r="B8" s="53"/>
      <c r="C8" s="53"/>
      <c r="D8" s="53"/>
    </row>
    <row r="9" spans="1:4" x14ac:dyDescent="0.25">
      <c r="A9" s="52" t="s">
        <v>7</v>
      </c>
      <c r="B9" s="52"/>
      <c r="C9" s="52"/>
      <c r="D9" s="52"/>
    </row>
    <row r="10" spans="1:4" ht="32.450000000000003" customHeight="1" x14ac:dyDescent="0.25">
      <c r="A10" s="66" t="s">
        <v>59</v>
      </c>
      <c r="B10" s="66"/>
      <c r="C10" s="66"/>
      <c r="D10" s="66"/>
    </row>
    <row r="11" spans="1:4" ht="24.6" customHeight="1" x14ac:dyDescent="0.25">
      <c r="C11" s="43" t="s">
        <v>60</v>
      </c>
      <c r="D11" s="43" t="s">
        <v>3</v>
      </c>
    </row>
    <row r="12" spans="1:4" x14ac:dyDescent="0.25">
      <c r="A12" s="4" t="s">
        <v>58</v>
      </c>
    </row>
    <row r="13" spans="1:4" x14ac:dyDescent="0.25">
      <c r="A13" s="1" t="s">
        <v>33</v>
      </c>
    </row>
    <row r="14" spans="1:4" x14ac:dyDescent="0.25">
      <c r="A14" s="1" t="s">
        <v>22</v>
      </c>
      <c r="C14" s="35"/>
      <c r="D14" s="2"/>
    </row>
    <row r="15" spans="1:4" x14ac:dyDescent="0.25">
      <c r="A15" s="1" t="s">
        <v>38</v>
      </c>
      <c r="C15" s="5"/>
      <c r="D15" s="2">
        <f>C15/12</f>
        <v>0</v>
      </c>
    </row>
    <row r="16" spans="1:4" x14ac:dyDescent="0.25">
      <c r="A16" s="1" t="s">
        <v>39</v>
      </c>
      <c r="C16" s="6"/>
      <c r="D16" s="1">
        <f t="shared" ref="D16:D18" si="0">C16/12</f>
        <v>0</v>
      </c>
    </row>
    <row r="17" spans="1:4" x14ac:dyDescent="0.25">
      <c r="A17" s="1" t="s">
        <v>24</v>
      </c>
      <c r="C17" s="6"/>
      <c r="D17" s="1">
        <f t="shared" si="0"/>
        <v>0</v>
      </c>
    </row>
    <row r="18" spans="1:4" x14ac:dyDescent="0.25">
      <c r="A18" s="1" t="s">
        <v>47</v>
      </c>
      <c r="C18" s="6"/>
      <c r="D18" s="3">
        <f t="shared" si="0"/>
        <v>0</v>
      </c>
    </row>
    <row r="19" spans="1:4" x14ac:dyDescent="0.25">
      <c r="A19" s="1" t="s">
        <v>40</v>
      </c>
      <c r="C19" s="18"/>
      <c r="D19" s="1">
        <f>SUM(D14:D18)</f>
        <v>0</v>
      </c>
    </row>
    <row r="20" spans="1:4" x14ac:dyDescent="0.25">
      <c r="D20" s="36">
        <v>2.5</v>
      </c>
    </row>
    <row r="21" spans="1:4" s="8" customFormat="1" x14ac:dyDescent="0.25">
      <c r="A21" s="8" t="s">
        <v>2</v>
      </c>
      <c r="C21" s="24" t="s">
        <v>5</v>
      </c>
      <c r="D21" s="20">
        <f>D19*D20</f>
        <v>0</v>
      </c>
    </row>
    <row r="22" spans="1:4" x14ac:dyDescent="0.25">
      <c r="C22" s="7"/>
    </row>
    <row r="23" spans="1:4" s="4" customFormat="1" ht="15.75" thickBot="1" x14ac:dyDescent="0.3">
      <c r="A23" s="37" t="s">
        <v>17</v>
      </c>
      <c r="B23" s="37"/>
      <c r="C23" s="38" t="s">
        <v>16</v>
      </c>
      <c r="D23" s="39">
        <f>IF(D21&lt;10000000,D21,10000000)</f>
        <v>0</v>
      </c>
    </row>
    <row r="24" spans="1:4" s="4" customFormat="1" ht="15.75" thickTop="1" x14ac:dyDescent="0.25">
      <c r="A24" s="44"/>
      <c r="B24" s="44"/>
      <c r="C24" s="45"/>
      <c r="D24" s="46"/>
    </row>
    <row r="25" spans="1:4" s="4" customFormat="1" x14ac:dyDescent="0.25">
      <c r="A25" s="44" t="s">
        <v>48</v>
      </c>
      <c r="B25" s="44"/>
      <c r="C25" s="45"/>
      <c r="D25" s="46">
        <f>D23*0.75</f>
        <v>0</v>
      </c>
    </row>
    <row r="26" spans="1:4" x14ac:dyDescent="0.25">
      <c r="A26" s="4" t="s">
        <v>49</v>
      </c>
      <c r="D26" s="46">
        <f>D23*0.25</f>
        <v>0</v>
      </c>
    </row>
    <row r="29" spans="1:4" x14ac:dyDescent="0.25">
      <c r="A29" s="4" t="s">
        <v>61</v>
      </c>
      <c r="B29" s="4"/>
    </row>
    <row r="30" spans="1:4" x14ac:dyDescent="0.25">
      <c r="A30" s="1" t="s">
        <v>25</v>
      </c>
    </row>
    <row r="31" spans="1:4" x14ac:dyDescent="0.25">
      <c r="A31" s="1" t="s">
        <v>26</v>
      </c>
    </row>
    <row r="32" spans="1:4" x14ac:dyDescent="0.25">
      <c r="A32" s="1" t="s">
        <v>62</v>
      </c>
    </row>
    <row r="33" spans="1:4" x14ac:dyDescent="0.25">
      <c r="A33" s="1" t="s">
        <v>63</v>
      </c>
    </row>
    <row r="34" spans="1:4" x14ac:dyDescent="0.25">
      <c r="A34" s="1" t="s">
        <v>64</v>
      </c>
    </row>
    <row r="35" spans="1:4" x14ac:dyDescent="0.25">
      <c r="A35" s="1" t="s">
        <v>65</v>
      </c>
    </row>
    <row r="37" spans="1:4" ht="15.75" x14ac:dyDescent="0.25">
      <c r="A37" s="53" t="s">
        <v>6</v>
      </c>
      <c r="B37" s="53"/>
      <c r="C37" s="53"/>
      <c r="D37" s="53"/>
    </row>
    <row r="38" spans="1:4" x14ac:dyDescent="0.25">
      <c r="A38" s="52" t="s">
        <v>50</v>
      </c>
      <c r="B38" s="52"/>
      <c r="C38" s="52"/>
      <c r="D38" s="52"/>
    </row>
    <row r="40" spans="1:4" x14ac:dyDescent="0.25">
      <c r="A40" s="4" t="s">
        <v>45</v>
      </c>
      <c r="B40" s="4"/>
    </row>
    <row r="41" spans="1:4" x14ac:dyDescent="0.25">
      <c r="A41" s="10" t="s">
        <v>42</v>
      </c>
      <c r="B41" s="10"/>
      <c r="D41" s="35"/>
    </row>
    <row r="42" spans="1:4" x14ac:dyDescent="0.25">
      <c r="A42" s="1" t="s">
        <v>43</v>
      </c>
      <c r="B42" s="10"/>
      <c r="D42" s="6"/>
    </row>
    <row r="43" spans="1:4" x14ac:dyDescent="0.25">
      <c r="A43" s="1" t="s">
        <v>39</v>
      </c>
      <c r="B43" s="10"/>
      <c r="D43" s="6"/>
    </row>
    <row r="44" spans="1:4" x14ac:dyDescent="0.25">
      <c r="A44" s="1" t="s">
        <v>24</v>
      </c>
      <c r="B44" s="10"/>
      <c r="D44" s="6"/>
    </row>
    <row r="45" spans="1:4" x14ac:dyDescent="0.25">
      <c r="A45" s="1" t="s">
        <v>23</v>
      </c>
      <c r="B45" s="10"/>
      <c r="D45" s="47"/>
    </row>
    <row r="46" spans="1:4" x14ac:dyDescent="0.25">
      <c r="A46" s="12" t="s">
        <v>44</v>
      </c>
      <c r="B46" s="10"/>
      <c r="D46" s="17">
        <f>SUM(D42:D45)</f>
        <v>0</v>
      </c>
    </row>
    <row r="47" spans="1:4" x14ac:dyDescent="0.25">
      <c r="A47" s="12"/>
      <c r="B47" s="10"/>
      <c r="D47" s="35"/>
    </row>
    <row r="48" spans="1:4" x14ac:dyDescent="0.25">
      <c r="A48" s="4" t="s">
        <v>46</v>
      </c>
      <c r="B48" s="10"/>
      <c r="D48" s="35"/>
    </row>
    <row r="49" spans="1:4" x14ac:dyDescent="0.25">
      <c r="A49" s="10" t="s">
        <v>27</v>
      </c>
      <c r="B49" s="10"/>
      <c r="D49" s="6"/>
    </row>
    <row r="50" spans="1:4" x14ac:dyDescent="0.25">
      <c r="A50" s="10" t="s">
        <v>51</v>
      </c>
      <c r="B50" s="10"/>
      <c r="D50" s="6"/>
    </row>
    <row r="51" spans="1:4" s="9" customFormat="1" ht="15" customHeight="1" x14ac:dyDescent="0.25">
      <c r="A51" s="49" t="s">
        <v>31</v>
      </c>
      <c r="B51" s="49"/>
      <c r="D51" s="27"/>
    </row>
    <row r="52" spans="1:4" s="13" customFormat="1" ht="15" customHeight="1" x14ac:dyDescent="0.25">
      <c r="A52" s="12" t="s">
        <v>52</v>
      </c>
      <c r="B52" s="12"/>
      <c r="D52" s="17">
        <f>SUM(D49:D51)</f>
        <v>0</v>
      </c>
    </row>
    <row r="53" spans="1:4" s="13" customFormat="1" ht="15" customHeight="1" x14ac:dyDescent="0.25">
      <c r="A53" s="12"/>
      <c r="B53" s="12"/>
      <c r="D53" s="17"/>
    </row>
    <row r="54" spans="1:4" s="13" customFormat="1" ht="15" customHeight="1" x14ac:dyDescent="0.25">
      <c r="A54" s="12" t="s">
        <v>53</v>
      </c>
      <c r="B54" s="12"/>
      <c r="D54" s="17">
        <f>D52+D46</f>
        <v>0</v>
      </c>
    </row>
    <row r="55" spans="1:4" s="13" customFormat="1" ht="15" customHeight="1" x14ac:dyDescent="0.25">
      <c r="A55" s="12" t="s">
        <v>54</v>
      </c>
      <c r="B55" s="12"/>
      <c r="D55" s="17">
        <f>D54*0.25</f>
        <v>0</v>
      </c>
    </row>
    <row r="56" spans="1:4" s="13" customFormat="1" ht="15" customHeight="1" x14ac:dyDescent="0.25">
      <c r="A56" s="12" t="s">
        <v>55</v>
      </c>
      <c r="B56" s="12"/>
      <c r="D56" s="17">
        <f>IF(D52-D55&lt;0, 0, -(D52-D55))</f>
        <v>0</v>
      </c>
    </row>
    <row r="57" spans="1:4" s="13" customFormat="1" ht="15" customHeight="1" x14ac:dyDescent="0.25">
      <c r="A57" s="12"/>
      <c r="B57" s="12"/>
      <c r="D57" s="17"/>
    </row>
    <row r="58" spans="1:4" s="13" customFormat="1" ht="15" customHeight="1" x14ac:dyDescent="0.25">
      <c r="A58" s="12"/>
      <c r="B58" s="12"/>
      <c r="D58" s="12"/>
    </row>
    <row r="59" spans="1:4" s="9" customFormat="1" ht="15" customHeight="1" x14ac:dyDescent="0.25">
      <c r="A59" s="14" t="s">
        <v>8</v>
      </c>
      <c r="B59" s="14"/>
      <c r="D59" s="11"/>
    </row>
    <row r="60" spans="1:4" s="9" customFormat="1" ht="15" customHeight="1" x14ac:dyDescent="0.25">
      <c r="A60" s="15" t="s">
        <v>10</v>
      </c>
      <c r="B60" s="15"/>
      <c r="D60" s="11"/>
    </row>
    <row r="61" spans="1:4" s="9" customFormat="1" ht="15" customHeight="1" x14ac:dyDescent="0.25">
      <c r="A61" s="11" t="s">
        <v>9</v>
      </c>
      <c r="B61" s="11"/>
      <c r="D61" s="11"/>
    </row>
    <row r="62" spans="1:4" s="9" customFormat="1" ht="15.6" customHeight="1" x14ac:dyDescent="0.2">
      <c r="A62" s="42" t="s">
        <v>35</v>
      </c>
      <c r="B62" s="29"/>
      <c r="C62" s="26"/>
    </row>
    <row r="63" spans="1:4" s="9" customFormat="1" ht="15" customHeight="1" x14ac:dyDescent="0.2">
      <c r="A63" s="15" t="s">
        <v>28</v>
      </c>
      <c r="B63" s="29"/>
      <c r="C63" s="41"/>
    </row>
    <row r="64" spans="1:4" s="9" customFormat="1" ht="15" customHeight="1" x14ac:dyDescent="0.25">
      <c r="A64" s="11" t="s">
        <v>29</v>
      </c>
      <c r="B64" s="40"/>
      <c r="C64" s="41"/>
    </row>
    <row r="65" spans="1:4" s="9" customFormat="1" ht="15" customHeight="1" x14ac:dyDescent="0.25">
      <c r="A65" s="42" t="s">
        <v>36</v>
      </c>
      <c r="B65" s="40"/>
      <c r="C65" s="41">
        <f>IF(B65&lt;B64,B65,B64)</f>
        <v>0</v>
      </c>
    </row>
    <row r="66" spans="1:4" s="9" customFormat="1" ht="15" customHeight="1" x14ac:dyDescent="0.25">
      <c r="A66" s="11" t="s">
        <v>11</v>
      </c>
      <c r="C66" s="16" t="e">
        <f>1-(C62/C65)</f>
        <v>#DIV/0!</v>
      </c>
      <c r="D66" s="4" t="e">
        <f>D54*-C66</f>
        <v>#DIV/0!</v>
      </c>
    </row>
    <row r="67" spans="1:4" x14ac:dyDescent="0.25">
      <c r="A67" s="8" t="s">
        <v>12</v>
      </c>
      <c r="B67" s="8"/>
    </row>
    <row r="68" spans="1:4" s="4" customFormat="1" x14ac:dyDescent="0.25">
      <c r="A68" s="22" t="s">
        <v>13</v>
      </c>
    </row>
    <row r="69" spans="1:4" s="4" customFormat="1" x14ac:dyDescent="0.25">
      <c r="A69" s="1" t="s">
        <v>30</v>
      </c>
      <c r="B69" s="30"/>
      <c r="C69" s="31"/>
      <c r="D69" s="28"/>
    </row>
    <row r="70" spans="1:4" s="8" customFormat="1" x14ac:dyDescent="0.25">
      <c r="A70" s="8" t="s">
        <v>14</v>
      </c>
      <c r="B70" s="32"/>
      <c r="C70" s="33" t="s">
        <v>15</v>
      </c>
      <c r="D70" s="23" t="e">
        <f>D54+D56+D66+D69</f>
        <v>#DIV/0!</v>
      </c>
    </row>
    <row r="71" spans="1:4" x14ac:dyDescent="0.25">
      <c r="B71" s="18"/>
      <c r="C71" s="18"/>
    </row>
    <row r="72" spans="1:4" s="4" customFormat="1" ht="15.75" thickBot="1" x14ac:dyDescent="0.3">
      <c r="A72" s="4" t="s">
        <v>18</v>
      </c>
      <c r="C72" s="25" t="s">
        <v>20</v>
      </c>
      <c r="D72" s="21" t="e">
        <f>IF(D70&lt;D23,D70,D23)</f>
        <v>#DIV/0!</v>
      </c>
    </row>
    <row r="73" spans="1:4" s="4" customFormat="1" ht="15.75" thickTop="1" x14ac:dyDescent="0.25">
      <c r="D73" s="19"/>
    </row>
    <row r="74" spans="1:4" s="4" customFormat="1" ht="15.75" thickBot="1" x14ac:dyDescent="0.3">
      <c r="A74" s="4" t="s">
        <v>19</v>
      </c>
      <c r="D74" s="21" t="e">
        <f>IF(D23&gt;D72,D23-D72,0)</f>
        <v>#DIV/0!</v>
      </c>
    </row>
    <row r="75" spans="1:4" ht="15.75" thickTop="1" x14ac:dyDescent="0.25"/>
    <row r="76" spans="1:4" s="34" customFormat="1" x14ac:dyDescent="0.25">
      <c r="A76" s="51" t="s">
        <v>32</v>
      </c>
      <c r="B76" s="51"/>
      <c r="C76" s="51"/>
      <c r="D76" s="51"/>
    </row>
    <row r="77" spans="1:4" ht="30" customHeight="1" x14ac:dyDescent="0.25">
      <c r="A77" s="48" t="s">
        <v>37</v>
      </c>
      <c r="B77" s="48"/>
      <c r="C77" s="48"/>
      <c r="D77" s="48"/>
    </row>
    <row r="78" spans="1:4" s="34" customFormat="1" ht="30.6" customHeight="1" x14ac:dyDescent="0.25">
      <c r="A78" s="48" t="s">
        <v>34</v>
      </c>
      <c r="B78" s="48"/>
      <c r="C78" s="48"/>
      <c r="D78" s="48"/>
    </row>
    <row r="79" spans="1:4" x14ac:dyDescent="0.25">
      <c r="A79" s="48" t="s">
        <v>66</v>
      </c>
      <c r="B79" s="48"/>
      <c r="C79" s="48"/>
      <c r="D79" s="48"/>
    </row>
  </sheetData>
  <mergeCells count="17">
    <mergeCell ref="A1:D1"/>
    <mergeCell ref="A3:D3"/>
    <mergeCell ref="A8:D8"/>
    <mergeCell ref="A37:D37"/>
    <mergeCell ref="A9:D9"/>
    <mergeCell ref="A4:D4"/>
    <mergeCell ref="A5:D5"/>
    <mergeCell ref="A7:D7"/>
    <mergeCell ref="A6:D6"/>
    <mergeCell ref="A10:D10"/>
    <mergeCell ref="A79:D79"/>
    <mergeCell ref="A51:B51"/>
    <mergeCell ref="A2:D2"/>
    <mergeCell ref="A77:D77"/>
    <mergeCell ref="A76:D76"/>
    <mergeCell ref="A78:D78"/>
    <mergeCell ref="A38:D38"/>
  </mergeCells>
  <printOptions horizontalCentered="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11d3c428-8210-4c3b-8aa7-a14bd851f65b"/>
    <ds:schemaRef ds:uri="http://purl.org/dc/terms/"/>
    <ds:schemaRef ds:uri="http://schemas.openxmlformats.org/package/2006/metadata/core-properties"/>
    <ds:schemaRef ds:uri="5dff6e49-51ae-4256-895c-23ad778dfc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Loan and Forgiveness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Kevin Leslie</cp:lastModifiedBy>
  <cp:lastPrinted>2020-04-07T16:22:31Z</cp:lastPrinted>
  <dcterms:created xsi:type="dcterms:W3CDTF">2020-04-01T15:14:38Z</dcterms:created>
  <dcterms:modified xsi:type="dcterms:W3CDTF">2020-04-14T18:33:09Z</dcterms:modified>
</cp:coreProperties>
</file>